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Electronics\Emco Video\"/>
    </mc:Choice>
  </mc:AlternateContent>
  <bookViews>
    <workbookView xWindow="0" yWindow="0" windowWidth="18435" windowHeight="93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 s="1"/>
  <c r="K8" i="1" s="1"/>
  <c r="L8" i="1" s="1"/>
  <c r="L20" i="1"/>
  <c r="L19" i="1"/>
  <c r="L18" i="1"/>
  <c r="L17" i="1"/>
  <c r="L16" i="1"/>
  <c r="L15" i="1"/>
  <c r="L12" i="1"/>
  <c r="L11" i="1"/>
  <c r="L10" i="1"/>
  <c r="K10" i="1"/>
  <c r="K11" i="1"/>
  <c r="K14" i="1"/>
  <c r="L14" i="1" s="1"/>
  <c r="D19" i="1"/>
  <c r="K4" i="1" s="1"/>
  <c r="L4" i="1" s="1"/>
  <c r="K7" i="1"/>
  <c r="L7" i="1" s="1"/>
  <c r="K6" i="1"/>
  <c r="L6" i="1" s="1"/>
  <c r="K5" i="1"/>
  <c r="L5" i="1" s="1"/>
  <c r="D11" i="1"/>
  <c r="F13" i="1" l="1"/>
  <c r="K9" i="1" s="1"/>
  <c r="L9" i="1" s="1"/>
  <c r="D20" i="1"/>
  <c r="F20" i="1" l="1"/>
  <c r="F19" i="1"/>
  <c r="D21" i="1"/>
  <c r="F18" i="1"/>
  <c r="F17" i="1"/>
  <c r="F16" i="1"/>
  <c r="F21" i="1" l="1"/>
</calcChain>
</file>

<file path=xl/sharedStrings.xml><?xml version="1.0" encoding="utf-8"?>
<sst xmlns="http://schemas.openxmlformats.org/spreadsheetml/2006/main" count="85" uniqueCount="66">
  <si>
    <t>Displayed Characters per Row</t>
  </si>
  <si>
    <t>Displayed Character Rows per Screen</t>
  </si>
  <si>
    <t>Character Matrix</t>
  </si>
  <si>
    <t>a. Columns</t>
  </si>
  <si>
    <t>b. Rows</t>
  </si>
  <si>
    <t>Character Block</t>
  </si>
  <si>
    <t>Frame Refresh Rate</t>
  </si>
  <si>
    <t>Horizontal Oscillator Frequency</t>
  </si>
  <si>
    <t>Active Scan Lines (line 2 x Line 4b)</t>
  </si>
  <si>
    <t>Vertical Sync Delay (Char Rows)</t>
  </si>
  <si>
    <t>Character Rate (Line 6 x 15)</t>
  </si>
  <si>
    <t>Char</t>
  </si>
  <si>
    <t>Rows</t>
  </si>
  <si>
    <t>Columns</t>
  </si>
  <si>
    <t>Hz</t>
  </si>
  <si>
    <t>Lines</t>
  </si>
  <si>
    <t>Char. Times</t>
  </si>
  <si>
    <t>Dot Clock Rate (Line 4a x 16)</t>
  </si>
  <si>
    <t>Total Character Times (Line 1 + 12 + 13 + 14)</t>
  </si>
  <si>
    <t>Total Row Per Screen (Line 8 / Line 4b)</t>
  </si>
  <si>
    <t>Total Scan Lines (line 6 / Line 5)</t>
  </si>
  <si>
    <t>MHz</t>
  </si>
  <si>
    <t>Rows and</t>
  </si>
  <si>
    <t>Display Format Worksheet</t>
  </si>
  <si>
    <t>R0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</si>
  <si>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</si>
  <si>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</si>
  <si>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</si>
  <si>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</si>
  <si>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</si>
  <si>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</si>
  <si>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</si>
  <si>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</si>
  <si>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</si>
  <si>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</si>
  <si>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</si>
  <si>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R12,R13</t>
  </si>
  <si>
    <t>R14.R15</t>
  </si>
  <si>
    <t>Horizontal Displayed</t>
  </si>
  <si>
    <t>Horizontal Total</t>
  </si>
  <si>
    <t>Horizontal Sync Position</t>
  </si>
  <si>
    <t>Horizontal Sync Width</t>
  </si>
  <si>
    <t>Vertical Total</t>
  </si>
  <si>
    <t>Vertical Adjust</t>
  </si>
  <si>
    <t>Verctial Displayed</t>
  </si>
  <si>
    <t>Vertical Sync Position</t>
  </si>
  <si>
    <t>Max Scan Line Add</t>
  </si>
  <si>
    <t>Cursor End</t>
  </si>
  <si>
    <t>Cursor Start</t>
  </si>
  <si>
    <t>Cursor (H and L</t>
  </si>
  <si>
    <t>Start Address(H and L)</t>
  </si>
  <si>
    <t>Decimal</t>
  </si>
  <si>
    <t>Hex</t>
  </si>
  <si>
    <t>Interlace (00 Normal, 01 Interlace</t>
  </si>
  <si>
    <t>03 interlace, and video)</t>
  </si>
  <si>
    <t>Vertical Sync Width (Scan Lines (16))</t>
  </si>
  <si>
    <t>uS</t>
  </si>
  <si>
    <t>&lt;-- Clock Divider ratio</t>
  </si>
  <si>
    <t>Horizontal Sync Delay (Character Times)1</t>
  </si>
  <si>
    <t>Horizontal Sync Width (Character Times)2</t>
  </si>
  <si>
    <t>Horizontal Scan Delay(Charactyer Times)2</t>
  </si>
  <si>
    <t>1.65 us</t>
  </si>
  <si>
    <t>4.7 us</t>
  </si>
  <si>
    <t>5.7 us</t>
  </si>
  <si>
    <t>64 us</t>
  </si>
  <si>
    <t>15.625 khz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</si>
</sst>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.0000,,"/>
    <numFmt numFmtId="165" formatCode="#.000,,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" borderId="1" xfId="0" applyFill="1" applyBorder="1"/>
    <xf numFmtId="0" fontId="0" fillId="3" borderId="3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3" borderId="1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2" fontId="0" fillId="4" borderId="1" xfId="0" applyNumberFormat="1" applyFill="1" applyBorder="1"/>
    <xf numFmtId="166" fontId="0" fillId="4" borderId="1" xfId="0" applyNumberFormat="1" applyFill="1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0" xfId="0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5" borderId="10" xfId="0" applyFill="1" applyBorder="1" applyAlignment="1">
      <alignment horizontal="right"/>
    </xf>
    <xf numFmtId="0" fontId="0" fillId="5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23</xdr:row>
      <xdr:rowOff>133350</xdr:rowOff>
    </xdr:from>
    <xdr:to>
      <xdr:col>3</xdr:col>
      <xdr:colOff>428227</xdr:colOff>
      <xdr:row>42</xdr:row>
      <xdr:rowOff>18612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562475"/>
          <a:ext cx="3180952" cy="3504762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23</xdr:row>
      <xdr:rowOff>81642</xdr:rowOff>
    </xdr:from>
    <xdr:to>
      <xdr:col>16</xdr:col>
      <xdr:colOff>585107</xdr:colOff>
      <xdr:row>43</xdr:row>
      <xdr:rowOff>163285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510" r="2405" b="2870"/>
        <a:stretch/>
      </xdr:blipFill>
      <xdr:spPr>
        <a:xfrm>
          <a:off x="3303814" y="4517571"/>
          <a:ext cx="9173936" cy="389164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44</xdr:row>
      <xdr:rowOff>85725</xdr:rowOff>
    </xdr:from>
    <xdr:to>
      <xdr:col>17</xdr:col>
      <xdr:colOff>198637</xdr:colOff>
      <xdr:row>74</xdr:row>
      <xdr:rowOff>189773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1150" y="8515350"/>
          <a:ext cx="11104762" cy="5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B1" zoomScaleNormal="100" workbookViewId="0">
      <selection activeCell="D3" sqref="D3"/>
    </sheetView>
  </sheetViews>
  <sheetFormatPr defaultRowHeight="15" x14ac:dyDescent="0.25"/>
  <cols>
    <col min="1" max="1" width="3" bestFit="1" customWidth="1"/>
    <col min="2" max="2" width="20.42578125" customWidth="1"/>
    <col min="3" max="3" width="19.85546875" customWidth="1"/>
    <col min="4" max="4" width="12" customWidth="1"/>
    <col min="5" max="5" width="11.28515625" bestFit="1" customWidth="1"/>
    <col min="6" max="6" width="6.5703125" bestFit="1" customWidth="1"/>
    <col min="10" max="10" width="22.7109375" bestFit="1" customWidth="1"/>
  </cols>
  <sheetData>
    <row r="1" spans="1:12" ht="18.75" x14ac:dyDescent="0.3">
      <c r="A1" s="24" t="s">
        <v>23</v>
      </c>
      <c r="B1" s="24"/>
      <c r="C1" s="24"/>
      <c r="D1" s="24"/>
      <c r="E1" s="24"/>
    </row>
    <row r="2" spans="1:12" x14ac:dyDescent="0.25">
      <c r="A2" s="14"/>
      <c r="B2" s="14"/>
      <c r="C2" s="14"/>
      <c r="D2" s="14"/>
      <c r="E2" s="14"/>
    </row>
    <row r="3" spans="1:12" x14ac:dyDescent="0.25">
      <c r="A3" s="2">
        <v>1</v>
      </c>
      <c r="B3" s="28" t="s">
        <v>0</v>
      </c>
      <c r="C3" s="28"/>
      <c r="D3" s="10">
        <v>27</v>
      </c>
      <c r="E3" s="2" t="s">
        <v>11</v>
      </c>
      <c r="K3" t="s">
        <v>51</v>
      </c>
      <c r="L3" t="s">
        <v>52</v>
      </c>
    </row>
    <row r="4" spans="1:12" x14ac:dyDescent="0.25">
      <c r="A4" s="7">
        <v>2</v>
      </c>
      <c r="B4" s="30" t="s">
        <v>1</v>
      </c>
      <c r="C4" s="30"/>
      <c r="D4" s="10">
        <v>14</v>
      </c>
      <c r="E4" s="7" t="s">
        <v>12</v>
      </c>
      <c r="I4" s="2" t="s">
        <v>24</v>
      </c>
      <c r="J4" s="2" t="s">
        <v>39</v>
      </c>
      <c r="K4" s="12">
        <f>D19-1</f>
        <v>36</v>
      </c>
      <c r="L4" s="12" t="str">
        <f t="shared" ref="L4:L12" si="0">DEC2HEX(K4,2)</f>
        <v>24</v>
      </c>
    </row>
    <row r="5" spans="1:12" x14ac:dyDescent="0.25">
      <c r="A5" s="7">
        <v>3</v>
      </c>
      <c r="B5" s="8" t="s">
        <v>2</v>
      </c>
      <c r="C5" s="8" t="s">
        <v>3</v>
      </c>
      <c r="D5" s="10">
        <v>7</v>
      </c>
      <c r="E5" s="7" t="s">
        <v>13</v>
      </c>
      <c r="I5" s="2" t="s">
        <v>25</v>
      </c>
      <c r="J5" s="2" t="s">
        <v>38</v>
      </c>
      <c r="K5" s="12">
        <f>D3</f>
        <v>27</v>
      </c>
      <c r="L5" s="12" t="str">
        <f t="shared" si="0"/>
        <v>1B</v>
      </c>
    </row>
    <row r="6" spans="1:12" x14ac:dyDescent="0.25">
      <c r="A6" s="6"/>
      <c r="B6" s="9"/>
      <c r="C6" s="8" t="s">
        <v>4</v>
      </c>
      <c r="D6" s="10">
        <v>16</v>
      </c>
      <c r="E6" s="7" t="s">
        <v>12</v>
      </c>
      <c r="I6" s="2" t="s">
        <v>26</v>
      </c>
      <c r="J6" s="2" t="s">
        <v>40</v>
      </c>
      <c r="K6" s="12">
        <f>D3+D16</f>
        <v>28</v>
      </c>
      <c r="L6" s="12" t="str">
        <f t="shared" si="0"/>
        <v>1C</v>
      </c>
    </row>
    <row r="7" spans="1:12" x14ac:dyDescent="0.25">
      <c r="A7" s="2">
        <v>4</v>
      </c>
      <c r="B7" s="3" t="s">
        <v>5</v>
      </c>
      <c r="C7" s="3" t="s">
        <v>3</v>
      </c>
      <c r="D7" s="10">
        <v>7</v>
      </c>
      <c r="E7" s="2" t="s">
        <v>13</v>
      </c>
      <c r="F7" s="35" t="s">
        <v>57</v>
      </c>
      <c r="G7" s="36"/>
      <c r="H7" s="37"/>
      <c r="I7" s="2" t="s">
        <v>27</v>
      </c>
      <c r="J7" s="2" t="s">
        <v>41</v>
      </c>
      <c r="K7" s="12">
        <f>D17</f>
        <v>3</v>
      </c>
      <c r="L7" s="12" t="str">
        <f t="shared" si="0"/>
        <v>03</v>
      </c>
    </row>
    <row r="8" spans="1:12" x14ac:dyDescent="0.25">
      <c r="B8" s="1"/>
      <c r="C8" s="3" t="s">
        <v>4</v>
      </c>
      <c r="D8" s="10">
        <v>16</v>
      </c>
      <c r="E8" s="2" t="s">
        <v>12</v>
      </c>
      <c r="I8" s="2" t="s">
        <v>28</v>
      </c>
      <c r="J8" s="2" t="s">
        <v>42</v>
      </c>
      <c r="K8" s="12">
        <f>D13-1</f>
        <v>18</v>
      </c>
      <c r="L8" s="12" t="str">
        <f t="shared" si="0"/>
        <v>12</v>
      </c>
    </row>
    <row r="9" spans="1:12" x14ac:dyDescent="0.25">
      <c r="A9" s="2">
        <v>5</v>
      </c>
      <c r="B9" s="28" t="s">
        <v>6</v>
      </c>
      <c r="C9" s="28"/>
      <c r="D9" s="10">
        <v>50</v>
      </c>
      <c r="E9" s="2" t="s">
        <v>14</v>
      </c>
      <c r="I9" s="2" t="s">
        <v>29</v>
      </c>
      <c r="J9" s="2" t="s">
        <v>43</v>
      </c>
      <c r="K9" s="12">
        <f>F13</f>
        <v>9</v>
      </c>
      <c r="L9" s="12" t="str">
        <f t="shared" si="0"/>
        <v>09</v>
      </c>
    </row>
    <row r="10" spans="1:12" x14ac:dyDescent="0.25">
      <c r="A10" s="2">
        <v>6</v>
      </c>
      <c r="B10" s="28" t="s">
        <v>7</v>
      </c>
      <c r="C10" s="28"/>
      <c r="D10" s="17">
        <v>15625</v>
      </c>
      <c r="E10" s="2" t="s">
        <v>14</v>
      </c>
      <c r="F10" s="38" t="s">
        <v>65</v>
      </c>
      <c r="G10" s="39"/>
      <c r="I10" s="4" t="s">
        <v>30</v>
      </c>
      <c r="J10" s="4" t="s">
        <v>44</v>
      </c>
      <c r="K10" s="13">
        <f>D4</f>
        <v>14</v>
      </c>
      <c r="L10" s="12" t="str">
        <f t="shared" si="0"/>
        <v>0E</v>
      </c>
    </row>
    <row r="11" spans="1:12" x14ac:dyDescent="0.25">
      <c r="A11" s="2">
        <v>7</v>
      </c>
      <c r="B11" s="28" t="s">
        <v>8</v>
      </c>
      <c r="C11" s="28"/>
      <c r="D11" s="12">
        <f>D4*D8</f>
        <v>224</v>
      </c>
      <c r="E11" s="2" t="s">
        <v>15</v>
      </c>
      <c r="I11" s="2" t="s">
        <v>31</v>
      </c>
      <c r="J11" s="2" t="s">
        <v>45</v>
      </c>
      <c r="K11" s="12">
        <f>D4+D14</f>
        <v>16</v>
      </c>
      <c r="L11" s="12" t="str">
        <f t="shared" si="0"/>
        <v>10</v>
      </c>
    </row>
    <row r="12" spans="1:12" x14ac:dyDescent="0.25">
      <c r="A12" s="4">
        <v>8</v>
      </c>
      <c r="B12" s="31" t="s">
        <v>20</v>
      </c>
      <c r="C12" s="31"/>
      <c r="D12" s="21">
        <f>CEILING(D10/D9,1)</f>
        <v>313</v>
      </c>
      <c r="E12" s="4" t="s">
        <v>15</v>
      </c>
      <c r="I12" s="2" t="s">
        <v>32</v>
      </c>
      <c r="J12" s="25" t="s">
        <v>53</v>
      </c>
      <c r="K12" s="25"/>
      <c r="L12" s="10" t="str">
        <f t="shared" si="0"/>
        <v>00</v>
      </c>
    </row>
    <row r="13" spans="1:12" x14ac:dyDescent="0.25">
      <c r="A13" s="2">
        <v>9</v>
      </c>
      <c r="B13" s="28" t="s">
        <v>19</v>
      </c>
      <c r="C13" s="28"/>
      <c r="D13" s="12">
        <f>QUOTIENT(D12,D8)</f>
        <v>19</v>
      </c>
      <c r="E13" s="2" t="s">
        <v>22</v>
      </c>
      <c r="F13" s="20">
        <f>CEILING(MOD(D12,D8),1)</f>
        <v>9</v>
      </c>
      <c r="G13" s="2" t="s">
        <v>15</v>
      </c>
      <c r="J13" s="26" t="s">
        <v>54</v>
      </c>
      <c r="K13" s="27"/>
      <c r="L13" s="7"/>
    </row>
    <row r="14" spans="1:12" x14ac:dyDescent="0.25">
      <c r="A14" s="5">
        <v>10</v>
      </c>
      <c r="B14" s="29" t="s">
        <v>9</v>
      </c>
      <c r="C14" s="29"/>
      <c r="D14" s="11">
        <v>2</v>
      </c>
      <c r="E14" s="5" t="s">
        <v>12</v>
      </c>
      <c r="I14" s="2" t="s">
        <v>33</v>
      </c>
      <c r="J14" s="2" t="s">
        <v>46</v>
      </c>
      <c r="K14" s="12">
        <f>D8-1</f>
        <v>15</v>
      </c>
      <c r="L14" s="12" t="str">
        <f t="shared" ref="L14:L20" si="1">DEC2HEX(K14,2)</f>
        <v>0F</v>
      </c>
    </row>
    <row r="15" spans="1:12" x14ac:dyDescent="0.25">
      <c r="A15" s="2">
        <v>11</v>
      </c>
      <c r="B15" s="28" t="s">
        <v>55</v>
      </c>
      <c r="C15" s="28"/>
      <c r="D15" s="12">
        <v>16</v>
      </c>
      <c r="E15" s="4" t="s">
        <v>15</v>
      </c>
      <c r="I15" s="5" t="s">
        <v>34</v>
      </c>
      <c r="J15" s="5" t="s">
        <v>48</v>
      </c>
      <c r="K15" s="11">
        <v>32</v>
      </c>
      <c r="L15" s="12" t="str">
        <f t="shared" si="1"/>
        <v>20</v>
      </c>
    </row>
    <row r="16" spans="1:12" x14ac:dyDescent="0.25">
      <c r="A16" s="2">
        <v>12</v>
      </c>
      <c r="B16" s="28" t="s">
        <v>58</v>
      </c>
      <c r="C16" s="28"/>
      <c r="D16" s="10">
        <v>1</v>
      </c>
      <c r="E16" s="2" t="s">
        <v>16</v>
      </c>
      <c r="F16" s="23">
        <f>1/D20*D16*1000000</f>
        <v>1.7297297297297298</v>
      </c>
      <c r="G16" s="2" t="s">
        <v>56</v>
      </c>
      <c r="H16" s="34" t="s">
        <v>61</v>
      </c>
      <c r="I16" s="2" t="s">
        <v>35</v>
      </c>
      <c r="J16" s="2" t="s">
        <v>47</v>
      </c>
      <c r="K16" s="10">
        <v>0</v>
      </c>
      <c r="L16" s="12" t="str">
        <f t="shared" si="1"/>
        <v>00</v>
      </c>
    </row>
    <row r="17" spans="1:12" x14ac:dyDescent="0.25">
      <c r="A17" s="2">
        <v>13</v>
      </c>
      <c r="B17" s="28" t="s">
        <v>59</v>
      </c>
      <c r="C17" s="28"/>
      <c r="D17" s="10">
        <v>3</v>
      </c>
      <c r="E17" s="2" t="s">
        <v>16</v>
      </c>
      <c r="F17" s="23">
        <f>1/D20*D17*1000000</f>
        <v>5.1891891891891886</v>
      </c>
      <c r="G17" s="2" t="s">
        <v>56</v>
      </c>
      <c r="H17" s="34" t="s">
        <v>62</v>
      </c>
      <c r="I17" s="2" t="s">
        <v>36</v>
      </c>
      <c r="J17" s="2" t="s">
        <v>50</v>
      </c>
      <c r="K17" s="10">
        <v>0</v>
      </c>
      <c r="L17" s="12" t="str">
        <f t="shared" si="1"/>
        <v>00</v>
      </c>
    </row>
    <row r="18" spans="1:12" x14ac:dyDescent="0.25">
      <c r="A18" s="2">
        <v>14</v>
      </c>
      <c r="B18" s="28" t="s">
        <v>60</v>
      </c>
      <c r="C18" s="28"/>
      <c r="D18" s="10">
        <v>6</v>
      </c>
      <c r="E18" s="2" t="s">
        <v>16</v>
      </c>
      <c r="F18" s="23">
        <f>1/D20*D18*1000000</f>
        <v>10.378378378378377</v>
      </c>
      <c r="G18" s="2" t="s">
        <v>56</v>
      </c>
      <c r="H18" s="34" t="s">
        <v>63</v>
      </c>
      <c r="I18" s="15"/>
      <c r="J18" s="15"/>
      <c r="K18" s="16"/>
      <c r="L18" s="12" t="str">
        <f t="shared" si="1"/>
        <v>00</v>
      </c>
    </row>
    <row r="19" spans="1:12" x14ac:dyDescent="0.25">
      <c r="A19" s="2">
        <v>15</v>
      </c>
      <c r="B19" s="32" t="s">
        <v>18</v>
      </c>
      <c r="C19" s="33"/>
      <c r="D19" s="12">
        <f>D3+D16+D17+D18</f>
        <v>37</v>
      </c>
      <c r="E19" s="2" t="s">
        <v>16</v>
      </c>
      <c r="F19" s="22">
        <f>1/$D$20*D19*1000000</f>
        <v>64</v>
      </c>
      <c r="G19" s="2" t="s">
        <v>56</v>
      </c>
      <c r="H19" s="34" t="s">
        <v>64</v>
      </c>
      <c r="I19" s="2" t="s">
        <v>37</v>
      </c>
      <c r="J19" s="2" t="s">
        <v>49</v>
      </c>
      <c r="K19" s="10">
        <v>0</v>
      </c>
      <c r="L19" s="12" t="str">
        <f t="shared" si="1"/>
        <v>00</v>
      </c>
    </row>
    <row r="20" spans="1:12" x14ac:dyDescent="0.25">
      <c r="A20" s="2">
        <v>16</v>
      </c>
      <c r="B20" s="28" t="s">
        <v>10</v>
      </c>
      <c r="C20" s="28"/>
      <c r="D20" s="18">
        <f>D10*D19</f>
        <v>578125</v>
      </c>
      <c r="E20" s="5" t="s">
        <v>21</v>
      </c>
      <c r="F20" s="22">
        <f>1/$D$20*1000000</f>
        <v>1.7297297297297298</v>
      </c>
      <c r="G20" s="2" t="s">
        <v>56</v>
      </c>
      <c r="L20" s="12" t="str">
        <f t="shared" si="1"/>
        <v>00</v>
      </c>
    </row>
    <row r="21" spans="1:12" x14ac:dyDescent="0.25">
      <c r="A21" s="2">
        <v>17</v>
      </c>
      <c r="B21" s="28" t="s">
        <v>17</v>
      </c>
      <c r="C21" s="28"/>
      <c r="D21" s="19">
        <f>D7*D20</f>
        <v>4046875</v>
      </c>
      <c r="E21" s="2" t="s">
        <v>21</v>
      </c>
      <c r="F21" s="22">
        <f>1/$D$21*1000000</f>
        <v>0.24710424710424708</v>
      </c>
      <c r="G21" s="2" t="s">
        <v>56</v>
      </c>
    </row>
  </sheetData>
  <mergeCells count="20">
    <mergeCell ref="B19:C19"/>
    <mergeCell ref="B20:C20"/>
    <mergeCell ref="B21:C21"/>
    <mergeCell ref="B15:C15"/>
    <mergeCell ref="B16:C16"/>
    <mergeCell ref="B17:C17"/>
    <mergeCell ref="B18:C18"/>
    <mergeCell ref="A1:E1"/>
    <mergeCell ref="J12:K12"/>
    <mergeCell ref="J13:K13"/>
    <mergeCell ref="B13:C13"/>
    <mergeCell ref="B14:C14"/>
    <mergeCell ref="B4:C4"/>
    <mergeCell ref="B3:C3"/>
    <mergeCell ref="B9:C9"/>
    <mergeCell ref="B10:C10"/>
    <mergeCell ref="B11:C11"/>
    <mergeCell ref="B12:C12"/>
    <mergeCell ref="F10:G10"/>
    <mergeCell ref="F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Keinonen</dc:creator>
  <cp:lastModifiedBy>Henri Keinonen</cp:lastModifiedBy>
  <dcterms:created xsi:type="dcterms:W3CDTF">2017-06-30T15:00:27Z</dcterms:created>
  <dcterms:modified xsi:type="dcterms:W3CDTF">2017-07-13T23:36:35Z</dcterms:modified>
</cp:coreProperties>
</file>